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717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<sst xmlns="http://schemas.openxmlformats.org/spreadsheetml/2006/main" count="15" uniqueCount="15">
  <si>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Ô</t>
  </si>
  <si>
    <t>Z.(TGO - Ô)</t>
  </si>
  <si>
    <t>PI.(V+0,5)</t>
  </si>
  <si>
    <t>M.COSO</t>
  </si>
  <si>
    <t>CALCULAR</t>
  </si>
  <si>
    <r>
      <t xml:space="preserve">            </t>
    </r>
    <r>
      <rPr>
        <b/>
        <u val="single"/>
        <sz val="16"/>
        <rFont val="Arial"/>
        <family val="2"/>
      </rPr>
      <t>TABELA PARA CALCULAR A MEDIDA "W"</t>
    </r>
  </si>
  <si>
    <t xml:space="preserve">      ÂNGULO DE PRESSAO</t>
  </si>
  <si>
    <t xml:space="preserve">      MODULO</t>
  </si>
  <si>
    <t xml:space="preserve">      NUMERO DE DENTES</t>
  </si>
  <si>
    <t xml:space="preserve">      MEDIDA SOBRE DENTES</t>
  </si>
  <si>
    <t xml:space="preserve">      NUMERO DE DENTES À MEDIR</t>
  </si>
  <si>
    <r>
      <t xml:space="preserve">        N=Z.</t>
    </r>
    <r>
      <rPr>
        <sz val="10"/>
        <rFont val="Symbol"/>
        <family val="1"/>
      </rPr>
      <t>q</t>
    </r>
    <r>
      <rPr>
        <sz val="10"/>
        <rFont val="Times New Roman"/>
        <family val="1"/>
      </rPr>
      <t>/180</t>
    </r>
  </si>
  <si>
    <t xml:space="preserve">        V=N-1</t>
  </si>
  <si>
    <r>
      <t xml:space="preserve">        W = M.Cos 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. [ PI . ( V+0,5 ) + Z . ( Tg 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- pi.</t>
    </r>
    <r>
      <rPr>
        <sz val="10"/>
        <rFont val="Symbol"/>
        <family val="1"/>
      </rPr>
      <t>q</t>
    </r>
    <r>
      <rPr>
        <sz val="10"/>
        <rFont val="Times New Roman"/>
        <family val="1"/>
      </rPr>
      <t>/180)]</t>
    </r>
  </si>
  <si>
    <t xml:space="preserve">      http://www.mecarj.com.br/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</si>
</sst>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2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right"/>
      <protection hidden="1"/>
    </xf>
    <xf numFmtId="0" fontId="5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6" fillId="24" borderId="0" xfId="44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20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18</xdr:row>
      <xdr:rowOff>0</xdr:rowOff>
    </xdr:from>
    <xdr:to>
      <xdr:col>4</xdr:col>
      <xdr:colOff>19050</xdr:colOff>
      <xdr:row>25</xdr:row>
      <xdr:rowOff>152400</xdr:rowOff>
    </xdr:to>
    <xdr:pic>
      <xdr:nvPicPr>
        <xdr:cNvPr id="1" name="Picture 4" descr="C:\WEBPAGES\MECA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228975"/>
          <a:ext cx="4419600" cy="1285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arj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0.140625" style="0" customWidth="1"/>
    <col min="2" max="2" width="16.28125" style="0" customWidth="1"/>
    <col min="5" max="5" width="4.00390625" style="0" customWidth="1"/>
    <col min="6" max="6" width="6.421875" style="0" customWidth="1"/>
  </cols>
  <sheetData>
    <row r="1" spans="1:9" ht="39.75" customHeight="1">
      <c r="A1" s="10" t="s">
        <v>5</v>
      </c>
      <c r="B1" s="5"/>
      <c r="C1" s="4"/>
      <c r="D1" s="4"/>
      <c r="E1" s="4"/>
      <c r="F1" s="4"/>
      <c r="G1" s="11"/>
      <c r="H1" s="11"/>
      <c r="I1" s="11"/>
    </row>
    <row r="2" spans="1:9" ht="15" customHeight="1">
      <c r="A2" s="19" t="s">
        <v>6</v>
      </c>
      <c r="B2" s="16">
        <v>20</v>
      </c>
      <c r="C2" s="2"/>
      <c r="D2" s="2"/>
      <c r="E2" s="2"/>
      <c r="F2" s="2"/>
      <c r="G2" s="12"/>
      <c r="H2" s="12"/>
      <c r="I2" s="12"/>
    </row>
    <row r="3" spans="1:9" ht="15">
      <c r="A3" s="19" t="s">
        <v>7</v>
      </c>
      <c r="B3" s="17">
        <v>1</v>
      </c>
      <c r="C3" s="2"/>
      <c r="D3" s="2"/>
      <c r="E3" s="2"/>
      <c r="F3" s="2"/>
      <c r="G3" s="12"/>
      <c r="H3" s="12"/>
      <c r="I3" s="12"/>
    </row>
    <row r="4" spans="1:9" ht="15">
      <c r="A4" s="19" t="s">
        <v>8</v>
      </c>
      <c r="B4" s="17">
        <v>10</v>
      </c>
      <c r="C4" s="2"/>
      <c r="D4" s="2"/>
      <c r="E4" s="2"/>
      <c r="F4" s="2"/>
      <c r="G4" s="12"/>
      <c r="H4" s="12"/>
      <c r="I4" s="12"/>
    </row>
    <row r="5" spans="1:9" ht="12.75">
      <c r="A5" s="2"/>
      <c r="B5" s="2"/>
      <c r="C5" s="2"/>
      <c r="D5" s="2"/>
      <c r="E5" s="2"/>
      <c r="F5" s="2"/>
      <c r="G5" s="12"/>
      <c r="H5" s="12"/>
      <c r="I5" s="12"/>
    </row>
    <row r="6" spans="1:9" ht="12.75">
      <c r="A6" s="2"/>
      <c r="B6" s="2"/>
      <c r="C6" s="2"/>
      <c r="D6" s="2"/>
      <c r="E6" s="2"/>
      <c r="F6" s="2"/>
      <c r="G6" s="12"/>
      <c r="H6" s="12"/>
      <c r="I6" s="12"/>
    </row>
    <row r="7" spans="1:9" ht="12.75">
      <c r="A7" s="2"/>
      <c r="B7" s="2"/>
      <c r="C7" s="2"/>
      <c r="D7" s="2"/>
      <c r="E7" s="2"/>
      <c r="F7" s="2"/>
      <c r="G7" s="12"/>
      <c r="H7" s="12"/>
      <c r="I7" s="12"/>
    </row>
    <row r="8" spans="1:9" ht="12.75">
      <c r="A8" s="3"/>
      <c r="B8" s="9">
        <f>ROUNDUP((PRODUCT(B4,B2,1/180)),0)</f>
        <v>2</v>
      </c>
      <c r="C8" s="2"/>
      <c r="D8" s="2"/>
      <c r="E8" s="2"/>
      <c r="F8" s="2"/>
      <c r="G8" s="12"/>
      <c r="H8" s="12"/>
      <c r="I8" s="12"/>
    </row>
    <row r="9" spans="1:9" ht="15">
      <c r="A9" s="19" t="s">
        <v>9</v>
      </c>
      <c r="B9" s="18">
        <f>PRODUCT(PRODUCT(B3,COS(RADIANS(B2))),(PRODUCT(PI(),(B10-1)+0.5)+PRODUCT(B4,(TAN(RADIANS(B2))-A23))))</f>
        <v>4.56825254651529</v>
      </c>
      <c r="C9" s="2"/>
      <c r="D9" s="2"/>
      <c r="E9" s="2"/>
      <c r="F9" s="2"/>
      <c r="G9" s="12"/>
      <c r="H9" s="12"/>
      <c r="I9" s="12"/>
    </row>
    <row r="10" spans="1:9" ht="15.75" thickBot="1">
      <c r="A10" s="19" t="s">
        <v>10</v>
      </c>
      <c r="B10" s="19">
        <f>IF(B8&lt;2,2,B8)</f>
        <v>2</v>
      </c>
      <c r="C10" s="2"/>
      <c r="D10" s="2"/>
      <c r="E10" s="2"/>
      <c r="F10" s="2"/>
      <c r="G10" s="12"/>
      <c r="H10" s="12"/>
      <c r="I10" s="12"/>
    </row>
    <row r="11" spans="1:9" ht="15.75" thickBot="1">
      <c r="A11" s="1"/>
      <c r="B11" s="20" t="s">
        <v>4</v>
      </c>
      <c r="C11" s="1"/>
      <c r="D11" s="1"/>
      <c r="E11" s="1"/>
      <c r="F11" s="1"/>
      <c r="G11" s="13"/>
      <c r="H11" s="13"/>
      <c r="I11" s="13"/>
    </row>
    <row r="12" spans="1:9" ht="5.25" customHeight="1">
      <c r="A12" s="1"/>
      <c r="B12" s="1"/>
      <c r="C12" s="1"/>
      <c r="D12" s="1"/>
      <c r="E12" s="1"/>
      <c r="F12" s="1"/>
      <c r="G12" s="13"/>
      <c r="H12" s="13"/>
      <c r="I12" s="13"/>
    </row>
    <row r="13" spans="1:9" ht="3" customHeight="1">
      <c r="A13" s="1"/>
      <c r="B13" s="1"/>
      <c r="C13" s="1"/>
      <c r="D13" s="1"/>
      <c r="E13" s="1"/>
      <c r="F13" s="1"/>
      <c r="G13" s="13"/>
      <c r="H13" s="13"/>
      <c r="I13" s="13"/>
    </row>
    <row r="14" spans="1:9" ht="12.75">
      <c r="A14" s="14" t="s">
        <v>11</v>
      </c>
      <c r="B14" s="1"/>
      <c r="C14" s="1"/>
      <c r="D14" s="1"/>
      <c r="E14" s="1"/>
      <c r="F14" s="1"/>
      <c r="G14" s="13"/>
      <c r="H14" s="13"/>
      <c r="I14" s="13"/>
    </row>
    <row r="15" spans="1:9" ht="12.75">
      <c r="A15" s="14" t="s">
        <v>12</v>
      </c>
      <c r="B15" s="1"/>
      <c r="C15" s="1"/>
      <c r="D15" s="1"/>
      <c r="E15" s="1"/>
      <c r="F15" s="1"/>
      <c r="G15" s="13"/>
      <c r="H15" s="13"/>
      <c r="I15" s="13"/>
    </row>
    <row r="16" spans="1:9" ht="12.75">
      <c r="A16" s="14" t="s">
        <v>13</v>
      </c>
      <c r="B16" s="6"/>
      <c r="C16" s="1"/>
      <c r="D16" s="1"/>
      <c r="E16" s="1"/>
      <c r="F16" s="1"/>
      <c r="G16" s="13"/>
      <c r="H16" s="13"/>
      <c r="I16" s="13"/>
    </row>
    <row r="17" spans="1:9" ht="12.75">
      <c r="A17" s="7">
        <f>PRODUCT(B4,(TAN(RADIANS(B2))-A23))</f>
        <v>0.14904383867336446</v>
      </c>
      <c r="B17" s="8" t="s">
        <v>1</v>
      </c>
      <c r="C17" s="1"/>
      <c r="D17" s="1"/>
      <c r="E17" s="1"/>
      <c r="F17" s="1"/>
      <c r="G17" s="13"/>
      <c r="H17" s="13"/>
      <c r="I17" s="13"/>
    </row>
    <row r="18" spans="1:9" ht="12.75">
      <c r="A18" s="7">
        <f>PRODUCT(PI(),(B8-1)+0.5)</f>
        <v>4.71238898038469</v>
      </c>
      <c r="B18" s="8" t="s">
        <v>2</v>
      </c>
      <c r="C18" s="1"/>
      <c r="D18" s="1"/>
      <c r="E18" s="1"/>
      <c r="F18" s="1"/>
      <c r="G18" s="13"/>
      <c r="H18" s="13"/>
      <c r="I18" s="13"/>
    </row>
    <row r="19" spans="1:9" ht="12.75">
      <c r="A19" s="7"/>
      <c r="B19" s="7"/>
      <c r="C19" s="1"/>
      <c r="D19" s="1"/>
      <c r="E19" s="1"/>
      <c r="F19" s="1"/>
      <c r="G19" s="13"/>
      <c r="H19" s="13"/>
      <c r="I19" s="13"/>
    </row>
    <row r="20" spans="1:9" ht="12.75">
      <c r="A20" s="7"/>
      <c r="B20" s="7"/>
      <c r="C20" s="1"/>
      <c r="D20" s="1"/>
      <c r="E20" s="1"/>
      <c r="F20" s="1"/>
      <c r="G20" s="13"/>
      <c r="H20" s="13"/>
      <c r="I20" s="13"/>
    </row>
    <row r="21" spans="1:9" ht="12.75">
      <c r="A21" s="7"/>
      <c r="B21" s="7"/>
      <c r="C21" s="1"/>
      <c r="D21" s="1"/>
      <c r="E21" s="1"/>
      <c r="F21" s="1"/>
      <c r="G21" s="13"/>
      <c r="H21" s="13"/>
      <c r="I21" s="13"/>
    </row>
    <row r="22" spans="1:9" ht="12.75">
      <c r="A22" s="7"/>
      <c r="B22" s="8"/>
      <c r="C22" s="1"/>
      <c r="D22" s="1"/>
      <c r="E22" s="1"/>
      <c r="F22" s="1"/>
      <c r="G22" s="13"/>
      <c r="H22" s="13"/>
      <c r="I22" s="13"/>
    </row>
    <row r="23" spans="1:9" ht="12.75">
      <c r="A23" s="7">
        <f>PRODUCT(PI(),B2,1/180)</f>
        <v>0.3490658503988659</v>
      </c>
      <c r="B23" s="8" t="s">
        <v>0</v>
      </c>
      <c r="C23" s="1"/>
      <c r="D23" s="1"/>
      <c r="E23" s="1"/>
      <c r="F23" s="1"/>
      <c r="G23" s="13"/>
      <c r="H23" s="13"/>
      <c r="I23" s="13"/>
    </row>
    <row r="24" spans="1:9" ht="12.75">
      <c r="A24" s="7">
        <f>PRODUCT(B3,COS(RADIANS(B2)))</f>
        <v>0.9396926207859084</v>
      </c>
      <c r="B24" s="8" t="s">
        <v>3</v>
      </c>
      <c r="C24" s="1"/>
      <c r="D24" s="1"/>
      <c r="E24" s="1"/>
      <c r="F24" s="1"/>
      <c r="G24" s="13"/>
      <c r="H24" s="13"/>
      <c r="I24" s="13"/>
    </row>
    <row r="25" spans="1:9" ht="12.75">
      <c r="A25" s="7"/>
      <c r="B25" s="7"/>
      <c r="C25" s="1"/>
      <c r="D25" s="1"/>
      <c r="E25" s="1"/>
      <c r="F25" s="1"/>
      <c r="G25" s="13"/>
      <c r="H25" s="13"/>
      <c r="I25" s="13"/>
    </row>
    <row r="26" spans="1:9" ht="12.75">
      <c r="A26" s="7">
        <f>PRODUCT(A24,(A17+A18))</f>
        <v>4.56825254651529</v>
      </c>
      <c r="B26" s="8"/>
      <c r="C26" s="2"/>
      <c r="D26" s="2"/>
      <c r="E26" s="2"/>
      <c r="F26" s="2"/>
      <c r="G26" s="12"/>
      <c r="H26" s="12"/>
      <c r="I26" s="12"/>
    </row>
    <row r="27" spans="1:6" ht="12.75">
      <c r="A27" s="15" t="s">
        <v>14</v>
      </c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 sheet="1" objects="1" scenarios="1"/>
  <hyperlinks>
    <hyperlink ref="A27" r:id="rId1" display="http://www.mecarj.com.br/"/>
  </hyperlinks>
  <printOptions/>
  <pageMargins left="0.75" right="0.75" top="0.55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</dc:creator>
  <cp:keywords/>
  <dc:description/>
  <cp:lastModifiedBy>meca</cp:lastModifiedBy>
  <cp:lastPrinted>2013-07-02T20:07:28Z</cp:lastPrinted>
  <dcterms:created xsi:type="dcterms:W3CDTF">2012-08-20T12:06:32Z</dcterms:created>
  <dcterms:modified xsi:type="dcterms:W3CDTF">2023-05-22T13:23:58Z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